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1 год\Корректировка ИПР\"/>
    </mc:Choice>
  </mc:AlternateContent>
  <bookViews>
    <workbookView xWindow="0" yWindow="0" windowWidth="19200" windowHeight="7800"/>
  </bookViews>
  <sheets>
    <sheet name="Мои данные" sheetId="1" r:id="rId1"/>
  </sheets>
  <definedNames>
    <definedName name="Print_Area" localSheetId="0">'Мои данные'!$A$1:$L$28</definedName>
    <definedName name="Print_Titles" localSheetId="0">'Мои данные'!$13:$13</definedName>
  </definedNames>
  <calcPr calcId="162913"/>
</workbook>
</file>

<file path=xl/calcChain.xml><?xml version="1.0" encoding="utf-8"?>
<calcChain xmlns="http://schemas.openxmlformats.org/spreadsheetml/2006/main">
  <c r="L18" i="1" l="1"/>
  <c r="L17" i="1"/>
  <c r="L15" i="1"/>
  <c r="L16" i="1" l="1"/>
  <c r="F15" i="1"/>
  <c r="L20" i="1" l="1"/>
  <c r="L21" i="1" s="1"/>
  <c r="L22" i="1" l="1"/>
  <c r="L23" i="1" s="1"/>
</calcChain>
</file>

<file path=xl/comments1.xml><?xml version="1.0" encoding="utf-8"?>
<comments xmlns="http://schemas.openxmlformats.org/spreadsheetml/2006/main">
  <authors>
    <author>Сергей</author>
    <author>Alex</author>
    <author>Alex Sosedko</author>
  </authors>
  <commentList>
    <comment ref="A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A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расчета&gt;</t>
        </r>
      </text>
    </comment>
    <comment ref="A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стройки&gt;, &lt;Наименование объекта&gt;, &lt;Наименование сметы&gt;</t>
        </r>
      </text>
    </comment>
    <comment ref="C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&lt;Заказчик&gt;</t>
        </r>
      </text>
    </comment>
    <comment ref="A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13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1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1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7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A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L1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6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&lt;Проверил&gt;</t>
        </r>
      </text>
    </comment>
  </commentList>
</comments>
</file>

<file path=xl/sharedStrings.xml><?xml version="1.0" encoding="utf-8"?>
<sst xmlns="http://schemas.openxmlformats.org/spreadsheetml/2006/main" count="27" uniqueCount="27">
  <si>
    <t>№ пп</t>
  </si>
  <si>
    <t>Форма 2пс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</si>
  <si>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</si>
  <si>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</si>
  <si>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</t>
  </si>
  <si>
    <t>Стоимость работ</t>
  </si>
  <si>
    <t>тыс.руб</t>
  </si>
  <si>
    <t>цены 2001</t>
  </si>
  <si>
    <t xml:space="preserve">  ВСЕГО по смете</t>
  </si>
  <si>
    <t>на проектные работы</t>
  </si>
  <si>
    <t>НДС 20%</t>
  </si>
  <si>
    <t>СМЕТА на ПИР</t>
  </si>
  <si>
    <t>Составил: Инженер 1 категории</t>
  </si>
  <si>
    <t>А.Н.Чижова</t>
  </si>
  <si>
    <t>Кабельные линии напряжением до 35 кВ с интервалами протяженности: свыше 100 до 500 м</t>
  </si>
  <si>
    <r>
      <t xml:space="preserve">СБЦП07-17-2
</t>
    </r>
    <r>
      <rPr>
        <i/>
        <sz val="11"/>
        <rFont val="Arial"/>
        <family val="2"/>
        <charset val="204"/>
      </rPr>
      <t xml:space="preserve"> "Коммунальные инженерные сети и сооружения (2012 г.)"</t>
    </r>
  </si>
  <si>
    <t>Усложняющие коэф-ты (к=1,4 на усложнение; к=1,1 на переходы; К=1,2 на траншеи)</t>
  </si>
  <si>
    <t xml:space="preserve">гл2.4 п/п 2.8.1.1. </t>
  </si>
  <si>
    <t>1,2*1,4*0,9</t>
  </si>
  <si>
    <t>Итого затраты по смете в базовом уровне цен КЛ-0,4 кВ</t>
  </si>
  <si>
    <t>Итого затраты по смете в базовом уровне цен ИТОГО</t>
  </si>
  <si>
    <t xml:space="preserve">Письмо Минстроя РФ № 46012-ИФ/09 от 25.10.2021 (К=4,75) </t>
  </si>
  <si>
    <t>Итоги по смете в ценах 4 кв. 2021 г</t>
  </si>
  <si>
    <t>ИТОГО с индексом дефлятором на 2022 г - 1,051</t>
  </si>
  <si>
    <t xml:space="preserve"> М_000-11-1-02.32-2599 Реконструкция КЛ-10 кВ ПС2 - РП4  в г.Архангельске Архангельской области в объеме освобождения земельного участка от объектов электроэнергетики (Общество с ограниченной ответственностью специализированный застройщик «ГорСтрой», 07-205/21 от 26.04.21)</t>
  </si>
  <si>
    <t xml:space="preserve">                                   КЛ-10 кВ(длина 100 м)</t>
  </si>
  <si>
    <t>7,763+0,042*100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</si>
</sst>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"/>
    <numFmt numFmtId="166" formatCode="0.0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color rgb="FF000000"/>
      <name val="Arial Cyr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5" fillId="0" borderId="1">
      <alignment horizontal="center"/>
    </xf>
    <xf numFmtId="0" fontId="1" fillId="0" borderId="0">
      <alignment vertical="top"/>
    </xf>
    <xf numFmtId="0" fontId="5" fillId="0" borderId="1">
      <alignment horizontal="center"/>
    </xf>
    <xf numFmtId="0" fontId="5" fillId="0" borderId="0">
      <alignment vertical="top"/>
    </xf>
    <xf numFmtId="0" fontId="5" fillId="0" borderId="0">
      <alignment horizontal="right" vertical="top" wrapText="1"/>
    </xf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1">
      <alignment horizontal="center" wrapText="1"/>
    </xf>
    <xf numFmtId="0" fontId="5" fillId="0" borderId="1">
      <alignment horizontal="center"/>
    </xf>
    <xf numFmtId="0" fontId="5" fillId="0" borderId="1">
      <alignment horizontal="center" wrapText="1"/>
    </xf>
    <xf numFmtId="0" fontId="1" fillId="0" borderId="0"/>
    <xf numFmtId="0" fontId="5" fillId="0" borderId="0">
      <alignment horizontal="center"/>
    </xf>
    <xf numFmtId="0" fontId="5" fillId="0" borderId="0">
      <alignment horizontal="left" vertical="top"/>
    </xf>
    <xf numFmtId="0" fontId="5" fillId="0" borderId="0"/>
  </cellStyleXfs>
  <cellXfs count="45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0" xfId="21" applyFont="1" applyBorder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22" applyFont="1">
      <alignment horizontal="left" vertical="top"/>
    </xf>
    <xf numFmtId="0" fontId="7" fillId="0" borderId="0" xfId="0" applyFont="1" applyAlignment="1">
      <alignment horizontal="left" indent="1"/>
    </xf>
    <xf numFmtId="0" fontId="7" fillId="0" borderId="3" xfId="12" applyFont="1" applyBorder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164" fontId="7" fillId="0" borderId="1" xfId="5" applyNumberFormat="1" applyFont="1" applyBorder="1" applyAlignment="1">
      <alignment horizontal="righ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0" xfId="21" applyFont="1" applyBorder="1" applyAlignment="1">
      <alignment horizontal="right"/>
    </xf>
    <xf numFmtId="165" fontId="7" fillId="0" borderId="0" xfId="0" applyNumberFormat="1" applyFont="1"/>
    <xf numFmtId="10" fontId="7" fillId="0" borderId="1" xfId="0" applyNumberFormat="1" applyFont="1" applyBorder="1" applyAlignment="1">
      <alignment horizontal="center" vertical="top" wrapText="1"/>
    </xf>
    <xf numFmtId="166" fontId="7" fillId="0" borderId="1" xfId="5" applyNumberFormat="1" applyFont="1" applyBorder="1" applyAlignment="1">
      <alignment horizontal="right" vertical="top" wrapText="1"/>
    </xf>
    <xf numFmtId="164" fontId="6" fillId="0" borderId="0" xfId="0" applyNumberFormat="1" applyFont="1" applyAlignment="1">
      <alignment vertical="top" wrapText="1"/>
    </xf>
    <xf numFmtId="166" fontId="7" fillId="2" borderId="1" xfId="5" applyNumberFormat="1" applyFont="1" applyFill="1" applyBorder="1" applyAlignment="1">
      <alignment horizontal="right" vertical="top" wrapText="1"/>
    </xf>
    <xf numFmtId="165" fontId="7" fillId="2" borderId="1" xfId="5" applyNumberFormat="1" applyFont="1" applyFill="1" applyBorder="1" applyAlignment="1">
      <alignment horizontal="right" vertical="top" wrapText="1"/>
    </xf>
    <xf numFmtId="0" fontId="7" fillId="0" borderId="0" xfId="21" applyFont="1" applyBorder="1" applyAlignment="1">
      <alignment horizontal="left" wrapText="1"/>
    </xf>
    <xf numFmtId="0" fontId="9" fillId="0" borderId="0" xfId="21" applyFont="1">
      <alignment horizontal="center"/>
    </xf>
    <xf numFmtId="0" fontId="7" fillId="0" borderId="0" xfId="0" applyFont="1" applyAlignment="1">
      <alignment horizontal="center"/>
    </xf>
    <xf numFmtId="0" fontId="8" fillId="0" borderId="2" xfId="21" applyFont="1" applyBorder="1" applyAlignment="1">
      <alignment horizontal="center" vertical="top" wrapText="1"/>
    </xf>
    <xf numFmtId="0" fontId="7" fillId="0" borderId="2" xfId="21" applyFont="1" applyBorder="1" applyAlignment="1">
      <alignment horizontal="left" vertical="top" wrapText="1"/>
    </xf>
    <xf numFmtId="0" fontId="7" fillId="0" borderId="0" xfId="21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7" fillId="0" borderId="1" xfId="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8" fillId="0" borderId="1" xfId="5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7" fillId="0" borderId="4" xfId="5" applyFont="1" applyBorder="1" applyAlignment="1">
      <alignment horizontal="left" vertical="top" wrapText="1"/>
    </xf>
    <xf numFmtId="0" fontId="7" fillId="0" borderId="5" xfId="5" applyFont="1" applyBorder="1" applyAlignment="1">
      <alignment horizontal="left" vertical="top" wrapText="1"/>
    </xf>
    <xf numFmtId="0" fontId="7" fillId="0" borderId="6" xfId="5" applyFont="1" applyBorder="1" applyAlignment="1">
      <alignment horizontal="left" vertical="top" wrapText="1"/>
    </xf>
  </cellXfs>
  <cellStyles count="24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БИМ" xfId="7"/>
    <cellStyle name="ИтогоАктРесМет" xfId="8"/>
    <cellStyle name="ИтогоБазЦ" xfId="9"/>
    <cellStyle name="ИтогоБИМ" xfId="10"/>
    <cellStyle name="ИтогоРесМет" xfId="11"/>
    <cellStyle name="ЛокСмета" xfId="12"/>
    <cellStyle name="ЛокСмМТСН" xfId="13"/>
    <cellStyle name="М29" xfId="14"/>
    <cellStyle name="ОбСмета" xfId="15"/>
    <cellStyle name="Обычный" xfId="0" builtinId="0"/>
    <cellStyle name="Параметр" xfId="16"/>
    <cellStyle name="ПеременныеСметы" xfId="17"/>
    <cellStyle name="РесСмета" xfId="18"/>
    <cellStyle name="СводкаСтоимРаб" xfId="19"/>
    <cellStyle name="СводРасч" xfId="20"/>
    <cellStyle name="Титул" xfId="21"/>
    <cellStyle name="Хвост" xfId="22"/>
    <cellStyle name="Экспертиза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95250</xdr:colOff>
          <xdr:row>11</xdr:row>
          <xdr:rowOff>1104900</xdr:rowOff>
        </xdr:from>
        <xdr:to>
          <xdr:col>1</xdr:col>
          <xdr:colOff>1209675</xdr:colOff>
          <xdr:row>11</xdr:row>
          <xdr:rowOff>1352550</xdr:rowOff>
        </xdr:to>
        <xdr:sp macro="" textlink="">
          <xdr:nvSpPr>
            <xdr:cNvPr id="1053" name="Butto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Обработка …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showGridLines="0" tabSelected="1" topLeftCell="A4" zoomScaleNormal="100" workbookViewId="0">
      <selection activeCell="A7" sqref="A7:L7"/>
    </sheetView>
  </sheetViews>
  <sheetFormatPr defaultRowHeight="15" x14ac:dyDescent="0.2"/>
  <cols>
    <col min="1" max="1" width="9.140625" style="1"/>
    <col min="2" max="2" width="50.42578125" style="1" customWidth="1"/>
    <col min="3" max="3" width="41.42578125" style="1" customWidth="1"/>
    <col min="4" max="4" width="21.7109375" style="1" customWidth="1"/>
    <col min="5" max="10" width="22.140625" style="1" hidden="1" customWidth="1"/>
    <col min="11" max="11" width="73.7109375" style="1" hidden="1" customWidth="1"/>
    <col min="12" max="12" width="16" style="1" customWidth="1"/>
    <col min="13" max="13" width="9.140625" style="1" customWidth="1"/>
    <col min="14" max="14" width="24.140625" style="1" customWidth="1"/>
    <col min="15" max="15" width="9.140625" style="1" customWidth="1"/>
    <col min="16" max="16384" width="9.140625" style="1"/>
  </cols>
  <sheetData>
    <row r="1" spans="1:17" x14ac:dyDescent="0.2">
      <c r="A1" s="30"/>
      <c r="B1" s="30"/>
      <c r="C1" s="30"/>
      <c r="D1" s="30"/>
      <c r="L1" s="2" t="s">
        <v>1</v>
      </c>
    </row>
    <row r="2" spans="1:17" x14ac:dyDescent="0.2">
      <c r="A2" s="35"/>
      <c r="B2" s="35"/>
      <c r="C2" s="35"/>
      <c r="D2" s="35"/>
    </row>
    <row r="3" spans="1:17" ht="18" x14ac:dyDescent="0.25">
      <c r="A3" s="31" t="s">
        <v>11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7" x14ac:dyDescent="0.2">
      <c r="A4" s="32" t="s">
        <v>9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7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7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7" ht="48" customHeight="1" x14ac:dyDescent="0.2">
      <c r="A7" s="33" t="s">
        <v>24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7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7" x14ac:dyDescent="0.2">
      <c r="A9" s="3"/>
      <c r="B9" s="3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7" x14ac:dyDescent="0.2">
      <c r="A10" s="8"/>
      <c r="B10" s="3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7" ht="15.75" x14ac:dyDescent="0.25">
      <c r="A11" s="3"/>
      <c r="B11" s="3"/>
      <c r="C11" s="4"/>
      <c r="D11" s="4"/>
      <c r="E11" s="4"/>
      <c r="F11" s="4"/>
      <c r="G11" s="4"/>
      <c r="H11" s="4"/>
      <c r="I11" s="4"/>
      <c r="J11" s="4"/>
      <c r="K11" s="4"/>
      <c r="L11" s="23" t="s">
        <v>6</v>
      </c>
    </row>
    <row r="12" spans="1:17" s="6" customFormat="1" ht="121.5" customHeight="1" x14ac:dyDescent="0.2">
      <c r="A12" s="5" t="s">
        <v>0</v>
      </c>
      <c r="B12" s="5" t="s">
        <v>2</v>
      </c>
      <c r="C12" s="5" t="s">
        <v>3</v>
      </c>
      <c r="D12" s="5" t="s">
        <v>4</v>
      </c>
      <c r="E12" s="5"/>
      <c r="F12" s="5"/>
      <c r="G12" s="5"/>
      <c r="H12" s="5"/>
      <c r="I12" s="5"/>
      <c r="J12" s="5"/>
      <c r="K12" s="5"/>
      <c r="L12" s="5" t="s">
        <v>5</v>
      </c>
    </row>
    <row r="13" spans="1:17" x14ac:dyDescent="0.2">
      <c r="A13" s="12">
        <v>1</v>
      </c>
      <c r="B13" s="12">
        <v>2</v>
      </c>
      <c r="C13" s="12">
        <v>3</v>
      </c>
      <c r="D13" s="12">
        <v>4</v>
      </c>
      <c r="E13" s="12"/>
      <c r="F13" s="12"/>
      <c r="G13" s="12"/>
      <c r="H13" s="12"/>
      <c r="I13" s="12"/>
      <c r="J13" s="12"/>
      <c r="K13" s="12"/>
      <c r="L13" s="12">
        <v>5</v>
      </c>
    </row>
    <row r="14" spans="1:17" s="9" customFormat="1" ht="21" customHeight="1" x14ac:dyDescent="0.2">
      <c r="A14" s="36" t="s">
        <v>25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7"/>
      <c r="N14" s="7"/>
      <c r="O14" s="7"/>
      <c r="P14" s="7"/>
      <c r="Q14" s="7"/>
    </row>
    <row r="15" spans="1:17" ht="45" x14ac:dyDescent="0.2">
      <c r="A15" s="13">
        <v>1</v>
      </c>
      <c r="B15" s="14" t="s">
        <v>14</v>
      </c>
      <c r="C15" s="14" t="s">
        <v>15</v>
      </c>
      <c r="D15" s="25" t="s">
        <v>26</v>
      </c>
      <c r="E15" s="15">
        <v>1</v>
      </c>
      <c r="F15" s="15" t="str">
        <f ca="1">IF(INDIRECT("J" &amp; ROW())="текущие цены", IF(INDIRECT("G" &amp; ROW())="", "0", "0"), IF(INDIRECT("G" &amp; ROW())="", "7763","7763"))</f>
        <v>7763</v>
      </c>
      <c r="G15" s="15"/>
      <c r="H15" s="15"/>
      <c r="I15" s="15"/>
      <c r="J15" s="15" t="s">
        <v>7</v>
      </c>
      <c r="K15" s="15"/>
      <c r="L15" s="16">
        <f>7.763+0.042*100</f>
        <v>11.963000000000001</v>
      </c>
      <c r="M15" s="7"/>
      <c r="N15" s="7"/>
      <c r="O15" s="7"/>
      <c r="P15" s="7"/>
      <c r="Q15" s="7"/>
    </row>
    <row r="16" spans="1:17" ht="30" x14ac:dyDescent="0.2">
      <c r="A16" s="17"/>
      <c r="B16" s="18" t="s">
        <v>16</v>
      </c>
      <c r="C16" s="18" t="s">
        <v>17</v>
      </c>
      <c r="D16" s="19" t="s">
        <v>18</v>
      </c>
      <c r="E16" s="19"/>
      <c r="F16" s="19"/>
      <c r="G16" s="19"/>
      <c r="H16" s="19"/>
      <c r="I16" s="19"/>
      <c r="J16" s="19"/>
      <c r="K16" s="19"/>
      <c r="L16" s="20">
        <f>1.2*1.4*0.9138</f>
        <v>1.5351839999999999</v>
      </c>
      <c r="M16" s="7"/>
      <c r="N16" s="7"/>
      <c r="O16" s="7"/>
      <c r="P16" s="7"/>
      <c r="Q16" s="7"/>
    </row>
    <row r="17" spans="1:17" x14ac:dyDescent="0.2">
      <c r="A17" s="38" t="s">
        <v>19</v>
      </c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21">
        <f>L15*L16</f>
        <v>18.365406192000002</v>
      </c>
      <c r="M17" s="7"/>
      <c r="N17" s="7"/>
      <c r="O17" s="7"/>
      <c r="P17" s="7"/>
      <c r="Q17" s="7"/>
    </row>
    <row r="18" spans="1:17" x14ac:dyDescent="0.2">
      <c r="A18" s="38" t="s">
        <v>20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21">
        <f>L17</f>
        <v>18.365406192000002</v>
      </c>
      <c r="M18" s="7"/>
      <c r="N18" s="7"/>
      <c r="O18" s="7"/>
      <c r="P18" s="7"/>
      <c r="Q18" s="7"/>
    </row>
    <row r="19" spans="1:17" x14ac:dyDescent="0.2">
      <c r="A19" s="42" t="s">
        <v>21</v>
      </c>
      <c r="B19" s="43"/>
      <c r="C19" s="43"/>
      <c r="D19" s="44"/>
      <c r="E19" s="22"/>
      <c r="F19" s="22"/>
      <c r="G19" s="22"/>
      <c r="H19" s="22"/>
      <c r="I19" s="22"/>
      <c r="J19" s="22"/>
      <c r="K19" s="22"/>
      <c r="L19" s="21">
        <v>4.75</v>
      </c>
      <c r="M19" s="7"/>
      <c r="N19" s="7"/>
      <c r="O19" s="7"/>
      <c r="P19" s="7"/>
      <c r="Q19" s="7"/>
    </row>
    <row r="20" spans="1:17" x14ac:dyDescent="0.2">
      <c r="A20" s="40" t="s">
        <v>22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28">
        <f>L18*L19</f>
        <v>87.23567941200001</v>
      </c>
      <c r="M20" s="7"/>
      <c r="N20" s="27"/>
      <c r="O20" s="7"/>
      <c r="P20" s="7"/>
      <c r="Q20" s="7"/>
    </row>
    <row r="21" spans="1:17" x14ac:dyDescent="0.2">
      <c r="A21" s="40" t="s">
        <v>23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28">
        <f>L20*1.051</f>
        <v>91.684699062012001</v>
      </c>
      <c r="M21" s="7"/>
      <c r="N21" s="27"/>
      <c r="O21" s="7"/>
      <c r="P21" s="7"/>
      <c r="Q21" s="7"/>
    </row>
    <row r="22" spans="1:17" x14ac:dyDescent="0.2">
      <c r="A22" s="38" t="s">
        <v>10</v>
      </c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26">
        <f>L21*20%</f>
        <v>18.336939812402402</v>
      </c>
      <c r="M22" s="7"/>
      <c r="N22" s="7"/>
      <c r="O22" s="7"/>
      <c r="P22" s="7"/>
      <c r="Q22" s="7"/>
    </row>
    <row r="23" spans="1:17" x14ac:dyDescent="0.2">
      <c r="A23" s="40" t="s">
        <v>8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29">
        <f>L21+L22</f>
        <v>110.02163887441441</v>
      </c>
      <c r="M23" s="7"/>
      <c r="N23" s="7"/>
      <c r="O23" s="7"/>
      <c r="P23" s="7"/>
      <c r="Q23" s="7"/>
    </row>
    <row r="24" spans="1:17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24"/>
      <c r="M24" s="8"/>
      <c r="N24" s="9"/>
      <c r="O24" s="9"/>
      <c r="P24" s="9"/>
      <c r="Q24" s="9"/>
    </row>
    <row r="25" spans="1:17" x14ac:dyDescent="0.2">
      <c r="A25" s="3"/>
      <c r="B25" s="3" t="s">
        <v>12</v>
      </c>
      <c r="C25" s="3" t="s">
        <v>13</v>
      </c>
      <c r="D25" s="3"/>
      <c r="E25" s="3"/>
      <c r="F25" s="3"/>
      <c r="G25" s="3"/>
      <c r="H25" s="3"/>
      <c r="I25" s="3"/>
      <c r="J25" s="3"/>
      <c r="K25" s="3"/>
      <c r="L25" s="3"/>
    </row>
    <row r="26" spans="1:17" x14ac:dyDescent="0.2">
      <c r="B26" s="3"/>
      <c r="C26" s="10"/>
      <c r="D26" s="3"/>
      <c r="E26" s="3"/>
      <c r="F26" s="3"/>
      <c r="G26" s="3"/>
      <c r="H26" s="3"/>
      <c r="I26" s="3"/>
      <c r="J26" s="3"/>
      <c r="K26" s="3"/>
      <c r="L26" s="3"/>
    </row>
    <row r="27" spans="1:17" x14ac:dyDescent="0.2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7" x14ac:dyDescent="0.2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</sheetData>
  <mergeCells count="14">
    <mergeCell ref="A22:K22"/>
    <mergeCell ref="A23:K23"/>
    <mergeCell ref="A17:K17"/>
    <mergeCell ref="A19:D19"/>
    <mergeCell ref="A20:K20"/>
    <mergeCell ref="A14:L14"/>
    <mergeCell ref="A18:K18"/>
    <mergeCell ref="A21:K21"/>
    <mergeCell ref="A1:D1"/>
    <mergeCell ref="A3:L3"/>
    <mergeCell ref="A4:L4"/>
    <mergeCell ref="A7:L7"/>
    <mergeCell ref="C10:L10"/>
    <mergeCell ref="A2:D2"/>
  </mergeCells>
  <phoneticPr fontId="4" type="noConversion"/>
  <pageMargins left="0.78740157480314965" right="0.39370078740157483" top="0.39370078740157483" bottom="0.39370078740157483" header="0.23622047244094491" footer="0.23622047244094491"/>
  <pageSetup paperSize="9" scale="66" fitToHeight="30000" orientation="portrait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3" r:id="rId4" name="Button 29">
              <controlPr defaultSize="0" print="0" autoFill="0" autoPict="0" macro="[0]!Лист1.CollapseRows">
                <anchor moveWithCells="1" sizeWithCells="1">
                  <from>
                    <xdr:col>1</xdr:col>
                    <xdr:colOff>95250</xdr:colOff>
                    <xdr:row>11</xdr:row>
                    <xdr:rowOff>1104900</xdr:rowOff>
                  </from>
                  <to>
                    <xdr:col>1</xdr:col>
                    <xdr:colOff>1209675</xdr:colOff>
                    <xdr:row>11</xdr:row>
                    <xdr:rowOff>1352550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данные'!Print_Area</vt:lpstr>
      <vt:lpstr>'Мои данные'!Print_Titles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Калинич</dc:creator>
  <dc:description>27.04.2009</dc:description>
  <cp:lastModifiedBy>Чижова Анастасия Николаевна</cp:lastModifiedBy>
  <cp:lastPrinted>2020-12-29T10:22:46Z</cp:lastPrinted>
  <dcterms:created xsi:type="dcterms:W3CDTF">2007-02-21T08:42:24Z</dcterms:created>
  <dcterms:modified xsi:type="dcterms:W3CDTF">2021-11-15T11:29:12Z</dcterms:modified>
</cp:coreProperties>
</file>